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jetos\Salto do Lobo\Eventos\Passeio fotografico\"/>
    </mc:Choice>
  </mc:AlternateContent>
  <workbookProtection lockStructure="1"/>
  <bookViews>
    <workbookView xWindow="0" yWindow="0" windowWidth="13200" windowHeight="6435"/>
  </bookViews>
  <sheets>
    <sheet name="Sheet1" sheetId="1" r:id="rId1"/>
  </sheets>
  <definedNames>
    <definedName name="Eventos">Sheet1!$CO$61:$CY$92</definedName>
    <definedName name="identificação">Sheet1!$BF$100:$BF$104</definedName>
    <definedName name="_xlnm.Print_Area" localSheetId="0">Sheet1!$A$1:$CC$54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8" i="1" l="1"/>
  <c r="AQ47" i="1"/>
  <c r="CL31" i="1" l="1"/>
  <c r="CN31" i="1"/>
  <c r="CM31" i="1"/>
  <c r="CK31" i="1"/>
  <c r="CO30" i="1"/>
  <c r="CR30" i="1" s="1"/>
  <c r="AQ34" i="1" s="1"/>
  <c r="CQ30" i="1"/>
  <c r="AQ42" i="1" l="1"/>
  <c r="AQ40" i="1"/>
  <c r="AQ38" i="1"/>
  <c r="AQ36" i="1"/>
  <c r="CN11" i="1"/>
  <c r="CM11" i="1"/>
  <c r="CL11" i="1"/>
  <c r="CK11" i="1"/>
  <c r="CJ11" i="1"/>
  <c r="CJ21" i="1"/>
  <c r="CK21" i="1"/>
  <c r="CL21" i="1"/>
  <c r="CM21" i="1"/>
  <c r="CN21" i="1"/>
  <c r="CJ23" i="1"/>
  <c r="CK23" i="1"/>
  <c r="CL23" i="1"/>
  <c r="CM23" i="1"/>
  <c r="CN23" i="1"/>
  <c r="CJ25" i="1"/>
  <c r="CK25" i="1"/>
  <c r="CL25" i="1"/>
  <c r="CM25" i="1"/>
  <c r="CN25" i="1"/>
  <c r="CJ27" i="1"/>
  <c r="CK27" i="1"/>
  <c r="CL27" i="1"/>
  <c r="CM27" i="1"/>
  <c r="CN27" i="1"/>
  <c r="CN19" i="1"/>
  <c r="CM19" i="1"/>
  <c r="CL19" i="1"/>
  <c r="CK19" i="1"/>
  <c r="CJ19" i="1"/>
  <c r="CJ29" i="1" l="1"/>
  <c r="CL29" i="1"/>
  <c r="CN29" i="1"/>
  <c r="CK29" i="1"/>
  <c r="CM29" i="1"/>
  <c r="D42" i="1"/>
  <c r="D38" i="1"/>
  <c r="D34" i="1"/>
  <c r="D36" i="1"/>
  <c r="D40" i="1"/>
  <c r="AZ42" i="1" l="1"/>
  <c r="BN5" i="1"/>
  <c r="BW5" i="1" s="1"/>
  <c r="AZ36" i="1"/>
  <c r="AZ38" i="1"/>
  <c r="AZ40" i="1"/>
  <c r="AZ34" i="1"/>
  <c r="AZ44" i="1" l="1"/>
  <c r="AQ49" i="1" s="1"/>
</calcChain>
</file>

<file path=xl/sharedStrings.xml><?xml version="1.0" encoding="utf-8"?>
<sst xmlns="http://schemas.openxmlformats.org/spreadsheetml/2006/main" count="84" uniqueCount="53">
  <si>
    <t>Evento:</t>
  </si>
  <si>
    <t>Nome</t>
  </si>
  <si>
    <t>Participante</t>
  </si>
  <si>
    <t>Acompanhante</t>
  </si>
  <si>
    <t xml:space="preserve">Sem alojamento </t>
  </si>
  <si>
    <t>Participante?</t>
  </si>
  <si>
    <t>Alojamento?</t>
  </si>
  <si>
    <t>Morada</t>
  </si>
  <si>
    <t>Código Postal</t>
  </si>
  <si>
    <t>-</t>
  </si>
  <si>
    <t>Telefone:</t>
  </si>
  <si>
    <t>Quarto duplo</t>
  </si>
  <si>
    <t>Quarto individual</t>
  </si>
  <si>
    <t>Ínício:</t>
  </si>
  <si>
    <t>Fim:</t>
  </si>
  <si>
    <t>Ficha de inscrição - 2014</t>
  </si>
  <si>
    <t>Local:</t>
  </si>
  <si>
    <t>Pagamento</t>
  </si>
  <si>
    <t xml:space="preserve">Participantes em quarto duplo </t>
  </si>
  <si>
    <t>Quant.</t>
  </si>
  <si>
    <t>Descrição</t>
  </si>
  <si>
    <t>Preço</t>
  </si>
  <si>
    <t>Participantes em quarto individual</t>
  </si>
  <si>
    <t>Participantes sem alojamento</t>
  </si>
  <si>
    <t xml:space="preserve">Acompanhantes em quarto duplo </t>
  </si>
  <si>
    <t>Acompanhantes em quarto individual</t>
  </si>
  <si>
    <t>TOTAL A PAGAR</t>
  </si>
  <si>
    <t>Valor</t>
  </si>
  <si>
    <t>Identificação</t>
  </si>
  <si>
    <t>Modo de pagamento:</t>
  </si>
  <si>
    <t>Multibanco</t>
  </si>
  <si>
    <t>Numerário</t>
  </si>
  <si>
    <t>Transferência bancária</t>
  </si>
  <si>
    <t xml:space="preserve">Contribuinte nº </t>
  </si>
  <si>
    <r>
      <rPr>
        <b/>
        <sz val="10"/>
        <color theme="1"/>
        <rFont val="Calibri"/>
        <family val="2"/>
        <scheme val="minor"/>
      </rPr>
      <t>NOTA 2:</t>
    </r>
    <r>
      <rPr>
        <sz val="10"/>
        <color theme="1"/>
        <rFont val="Calibri"/>
        <family val="2"/>
        <scheme val="minor"/>
      </rPr>
      <t xml:space="preserve"> Por favor devolva este impresso juntamente com o comprovativo de pagamento para o nosso e-mail reservas@saltodolobo.com</t>
    </r>
  </si>
  <si>
    <r>
      <rPr>
        <b/>
        <sz val="10"/>
        <color theme="1"/>
        <rFont val="Calibri"/>
        <family val="2"/>
        <scheme val="minor"/>
      </rPr>
      <t>NOTA 1:</t>
    </r>
    <r>
      <rPr>
        <sz val="10"/>
        <color theme="1"/>
        <rFont val="Calibri"/>
        <family val="2"/>
        <scheme val="minor"/>
      </rPr>
      <t xml:space="preserve"> Se necessita de recibo em nome diferente do participante, por favor indique o nome e número de contribuinte da entidade a faturar.</t>
    </r>
  </si>
  <si>
    <t>Passaporte</t>
  </si>
  <si>
    <t>Outro</t>
  </si>
  <si>
    <t>B. de identidade</t>
  </si>
  <si>
    <t>Titulo residência</t>
  </si>
  <si>
    <t>Cartão cidadão</t>
  </si>
  <si>
    <t>E-mail</t>
  </si>
  <si>
    <t>Documento de identificação</t>
  </si>
  <si>
    <t>Passeio Fotográfico no Vale Glaciar</t>
  </si>
  <si>
    <t>Penhas da Saúde - Serra da Estrela</t>
  </si>
  <si>
    <t>Data 1</t>
  </si>
  <si>
    <t>Data 2</t>
  </si>
  <si>
    <t>Hoje</t>
  </si>
  <si>
    <t>Dias</t>
  </si>
  <si>
    <t>Acompanhamtes</t>
  </si>
  <si>
    <t>Ajustamentos:</t>
  </si>
  <si>
    <t>Inscrição tardia</t>
  </si>
  <si>
    <t>Sem alojamento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</si>
</sst>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[$-816]d/mmm;@"/>
    <numFmt numFmtId="165" formatCode="[$-F800]dd\,\ mm\ dd\,\ 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4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0" borderId="2" xfId="0" applyBorder="1"/>
    <xf numFmtId="0" fontId="2" fillId="0" borderId="2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/>
    <xf numFmtId="0" fontId="3" fillId="0" borderId="0" xfId="0" applyFont="1" applyBorder="1"/>
    <xf numFmtId="0" fontId="3" fillId="0" borderId="0" xfId="0" applyFont="1" applyBorder="1" applyAlignment="1"/>
    <xf numFmtId="0" fontId="0" fillId="0" borderId="1" xfId="0" applyBorder="1"/>
    <xf numFmtId="0" fontId="0" fillId="0" borderId="4" xfId="0" applyBorder="1"/>
    <xf numFmtId="2" fontId="0" fillId="0" borderId="0" xfId="0" applyNumberFormat="1" applyAlignment="1"/>
    <xf numFmtId="44" fontId="5" fillId="0" borderId="0" xfId="1" applyFont="1" applyAlignment="1"/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horizontal="right"/>
    </xf>
    <xf numFmtId="0" fontId="0" fillId="2" borderId="0" xfId="0" applyFill="1" applyAlignment="1" applyProtection="1"/>
    <xf numFmtId="0" fontId="0" fillId="0" borderId="0" xfId="0" applyAlignment="1">
      <alignment vertical="top" wrapText="1"/>
    </xf>
    <xf numFmtId="0" fontId="7" fillId="0" borderId="0" xfId="0" applyFont="1"/>
    <xf numFmtId="0" fontId="5" fillId="0" borderId="0" xfId="0" applyFont="1"/>
    <xf numFmtId="0" fontId="0" fillId="0" borderId="0" xfId="0" quotePrefix="1" applyBorder="1"/>
    <xf numFmtId="0" fontId="0" fillId="0" borderId="0" xfId="0" applyProtection="1"/>
    <xf numFmtId="0" fontId="3" fillId="0" borderId="0" xfId="0" applyFont="1" applyBorder="1" applyProtection="1"/>
    <xf numFmtId="0" fontId="0" fillId="0" borderId="0" xfId="0" applyAlignment="1" applyProtection="1"/>
    <xf numFmtId="0" fontId="0" fillId="0" borderId="0" xfId="0" applyBorder="1" applyAlignment="1" applyProtection="1">
      <alignment horizontal="left"/>
    </xf>
    <xf numFmtId="0" fontId="5" fillId="0" borderId="0" xfId="0" applyFont="1" applyBorder="1" applyAlignme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44" fontId="7" fillId="0" borderId="0" xfId="1" applyFont="1"/>
    <xf numFmtId="164" fontId="7" fillId="0" borderId="0" xfId="0" applyNumberFormat="1" applyFont="1"/>
    <xf numFmtId="0" fontId="7" fillId="0" borderId="0" xfId="0" applyNumberFormat="1" applyFont="1"/>
    <xf numFmtId="0" fontId="0" fillId="0" borderId="0" xfId="0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4" fontId="7" fillId="0" borderId="0" xfId="0" applyNumberFormat="1" applyFont="1"/>
    <xf numFmtId="1" fontId="7" fillId="0" borderId="0" xfId="0" applyNumberFormat="1" applyFont="1"/>
    <xf numFmtId="0" fontId="8" fillId="0" borderId="0" xfId="0" applyFont="1" applyBorder="1"/>
    <xf numFmtId="0" fontId="7" fillId="0" borderId="0" xfId="0" applyFont="1" applyAlignment="1"/>
    <xf numFmtId="44" fontId="7" fillId="0" borderId="0" xfId="1" applyFont="1" applyBorder="1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44" fontId="7" fillId="3" borderId="0" xfId="1" applyFont="1" applyFill="1" applyBorder="1"/>
    <xf numFmtId="44" fontId="7" fillId="3" borderId="0" xfId="1" applyFont="1" applyFill="1"/>
    <xf numFmtId="14" fontId="7" fillId="3" borderId="0" xfId="0" applyNumberFormat="1" applyFont="1" applyFill="1"/>
    <xf numFmtId="0" fontId="5" fillId="0" borderId="0" xfId="0" applyFont="1" applyAlignment="1" applyProtection="1">
      <alignment horizontal="left"/>
    </xf>
    <xf numFmtId="0" fontId="4" fillId="0" borderId="0" xfId="0" applyFont="1" applyAlignment="1">
      <alignment horizontal="center"/>
    </xf>
    <xf numFmtId="165" fontId="0" fillId="2" borderId="0" xfId="0" applyNumberFormat="1" applyFill="1" applyAlignment="1" applyProtection="1">
      <alignment horizontal="left"/>
    </xf>
    <xf numFmtId="0" fontId="5" fillId="0" borderId="0" xfId="0" applyFont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44" fontId="0" fillId="0" borderId="2" xfId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0" borderId="0" xfId="0" applyBorder="1" applyAlignment="1" applyProtection="1">
      <alignment horizontal="left"/>
      <protection locked="0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" fillId="2" borderId="0" xfId="0" applyFont="1" applyFill="1" applyAlignment="1" applyProtection="1"/>
    <xf numFmtId="1" fontId="0" fillId="2" borderId="0" xfId="0" applyNumberFormat="1" applyFill="1" applyAlignment="1"/>
    <xf numFmtId="0" fontId="5" fillId="0" borderId="5" xfId="0" applyFont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71483</xdr:colOff>
      <xdr:row>0</xdr:row>
      <xdr:rowOff>267759</xdr:rowOff>
    </xdr:from>
    <xdr:to>
      <xdr:col>83</xdr:col>
      <xdr:colOff>62497</xdr:colOff>
      <xdr:row>0</xdr:row>
      <xdr:rowOff>779450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887" y="267759"/>
          <a:ext cx="1360902" cy="511691"/>
        </a:xfrm>
        <a:prstGeom prst="rect">
          <a:avLst/>
        </a:prstGeom>
      </xdr:spPr>
    </xdr:pic>
    <xdr:clientData/>
  </xdr:twoCellAnchor>
  <xdr:twoCellAnchor editAs="oneCell">
    <xdr:from>
      <xdr:col>0</xdr:col>
      <xdr:colOff>80873</xdr:colOff>
      <xdr:row>0</xdr:row>
      <xdr:rowOff>0</xdr:rowOff>
    </xdr:from>
    <xdr:to>
      <xdr:col>16</xdr:col>
      <xdr:colOff>71887</xdr:colOff>
      <xdr:row>3</xdr:row>
      <xdr:rowOff>34865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73" y="0"/>
          <a:ext cx="142875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105"/>
  <sheetViews>
    <sheetView showGridLines="0" showRowColHeaders="0" tabSelected="1" showRuler="0" view="pageLayout" zoomScale="89" zoomScaleNormal="100" zoomScalePageLayoutView="89" workbookViewId="0">
      <selection activeCell="F11" sqref="F11:AJ11"/>
    </sheetView>
  </sheetViews>
  <sheetFormatPr defaultColWidth="9.140625" defaultRowHeight="15" x14ac:dyDescent="0.25"/>
  <cols>
    <col min="1" max="86" width="1.140625" customWidth="1"/>
    <col min="87" max="87" width="4.140625" style="23" customWidth="1"/>
    <col min="88" max="92" width="9.5703125" style="20" hidden="1" customWidth="1"/>
    <col min="93" max="95" width="10" style="20" hidden="1" customWidth="1"/>
    <col min="96" max="96" width="6.28515625" style="20" hidden="1" customWidth="1"/>
    <col min="97" max="97" width="14.5703125" style="20" customWidth="1"/>
    <col min="98" max="98" width="4.42578125" style="20" customWidth="1"/>
    <col min="99" max="103" width="8.5703125" style="32" customWidth="1"/>
    <col min="104" max="106" width="9.140625" customWidth="1"/>
  </cols>
  <sheetData>
    <row r="1" spans="1:92" ht="78" customHeight="1" x14ac:dyDescent="0.25"/>
    <row r="2" spans="1:92" ht="23.25" x14ac:dyDescent="0.35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24"/>
      <c r="CJ2" s="42"/>
      <c r="CK2" s="42"/>
      <c r="CL2" s="42"/>
      <c r="CM2" s="42"/>
    </row>
    <row r="3" spans="1:92" ht="6.75" customHeight="1" x14ac:dyDescent="0.3">
      <c r="CI3" s="24"/>
      <c r="CJ3" s="42"/>
      <c r="CK3" s="42"/>
      <c r="CL3" s="42"/>
      <c r="CM3" s="42"/>
    </row>
    <row r="4" spans="1:92" ht="18.75" x14ac:dyDescent="0.3">
      <c r="A4" s="15" t="s">
        <v>0</v>
      </c>
      <c r="B4" s="15"/>
      <c r="C4" s="15"/>
      <c r="D4" s="15"/>
      <c r="E4" s="15"/>
      <c r="F4" s="15"/>
      <c r="G4" s="66" t="s">
        <v>43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16"/>
      <c r="CB4" s="16"/>
      <c r="CC4" s="16"/>
      <c r="CD4" s="16"/>
      <c r="CE4" s="16"/>
      <c r="CF4" s="16"/>
      <c r="CG4" s="16"/>
      <c r="CH4" s="16"/>
      <c r="CI4" s="24"/>
      <c r="CJ4" s="42"/>
      <c r="CK4" s="42"/>
      <c r="CL4" s="42"/>
      <c r="CM4" s="42"/>
    </row>
    <row r="5" spans="1:92" ht="18.75" x14ac:dyDescent="0.3">
      <c r="A5" s="15" t="s">
        <v>13</v>
      </c>
      <c r="B5" s="15"/>
      <c r="C5" s="15"/>
      <c r="D5" s="15"/>
      <c r="E5" s="15"/>
      <c r="F5" s="53">
        <v>41915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18"/>
      <c r="AK5" s="18"/>
      <c r="AL5" s="18"/>
      <c r="AM5" s="18"/>
      <c r="AN5" s="17" t="s">
        <v>14</v>
      </c>
      <c r="AO5" s="53">
        <v>41917</v>
      </c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67">
        <f>+AO5-F5+1</f>
        <v>3</v>
      </c>
      <c r="BO5" s="67"/>
      <c r="BP5" s="67"/>
      <c r="BQ5" s="67"/>
      <c r="BR5" s="67"/>
      <c r="BS5" s="67"/>
      <c r="BT5" s="67"/>
      <c r="BU5" s="67"/>
      <c r="BV5" s="67"/>
      <c r="BW5" s="16" t="str">
        <f>IF(BN5=1,"dia","dias")</f>
        <v>dias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24"/>
      <c r="CJ5" s="20" t="s">
        <v>18</v>
      </c>
      <c r="CK5" s="42"/>
      <c r="CL5" s="42"/>
      <c r="CM5" s="42"/>
    </row>
    <row r="6" spans="1:92" ht="18.75" x14ac:dyDescent="0.3">
      <c r="A6" s="15" t="s">
        <v>16</v>
      </c>
      <c r="B6" s="15"/>
      <c r="C6" s="15"/>
      <c r="D6" s="15"/>
      <c r="E6" s="15"/>
      <c r="F6" s="18" t="s">
        <v>44</v>
      </c>
      <c r="G6" s="1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6"/>
      <c r="CB6" s="16"/>
      <c r="CC6" s="16"/>
      <c r="CD6" s="16"/>
      <c r="CE6" s="16"/>
      <c r="CF6" s="16"/>
      <c r="CG6" s="16"/>
      <c r="CH6" s="16"/>
      <c r="CI6" s="24"/>
      <c r="CK6" s="20" t="s">
        <v>22</v>
      </c>
      <c r="CL6" s="42"/>
      <c r="CM6" s="42"/>
    </row>
    <row r="7" spans="1:92" ht="18.75" x14ac:dyDescent="0.3">
      <c r="CI7" s="24"/>
      <c r="CJ7" s="42"/>
      <c r="CK7" s="42"/>
      <c r="CL7" s="20" t="s">
        <v>23</v>
      </c>
      <c r="CM7" s="42"/>
    </row>
    <row r="8" spans="1:92" ht="19.5" thickBot="1" x14ac:dyDescent="0.35">
      <c r="A8" s="7" t="s">
        <v>28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8"/>
      <c r="BJ8" s="8"/>
      <c r="BK8" s="8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9"/>
      <c r="CE8" s="9"/>
      <c r="CF8" s="9"/>
      <c r="CG8" s="9"/>
      <c r="CH8" s="9"/>
      <c r="CI8" s="24"/>
      <c r="CJ8" s="42"/>
      <c r="CK8" s="42"/>
      <c r="CL8" s="42"/>
      <c r="CM8" s="20" t="s">
        <v>24</v>
      </c>
    </row>
    <row r="9" spans="1:92" x14ac:dyDescent="0.25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25"/>
      <c r="CJ9" s="43"/>
      <c r="CK9" s="43"/>
      <c r="CL9" s="43"/>
      <c r="CM9" s="43"/>
      <c r="CN9" s="20" t="s">
        <v>25</v>
      </c>
    </row>
    <row r="10" spans="1:92" x14ac:dyDescent="0.25">
      <c r="AK10" s="37" t="s">
        <v>42</v>
      </c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6"/>
      <c r="BE10" s="37" t="s">
        <v>5</v>
      </c>
      <c r="BF10" s="37"/>
      <c r="BG10" s="37"/>
      <c r="BH10" s="37"/>
      <c r="BI10" s="37"/>
      <c r="BJ10" s="37"/>
      <c r="BK10" s="37"/>
      <c r="BL10" s="37"/>
      <c r="BM10" s="36"/>
      <c r="BN10" s="36"/>
      <c r="BO10" s="36"/>
      <c r="BP10" s="36"/>
      <c r="BQ10" s="36"/>
      <c r="BR10" s="36"/>
      <c r="BS10" s="36"/>
      <c r="BT10" s="37" t="s">
        <v>6</v>
      </c>
      <c r="BU10" s="37"/>
      <c r="BV10" s="37"/>
      <c r="BW10" s="37"/>
      <c r="BX10" s="37"/>
      <c r="BY10" s="37"/>
      <c r="BZ10" s="37"/>
      <c r="CA10" s="37"/>
      <c r="CB10" s="37"/>
      <c r="CC10" s="37"/>
      <c r="CD10" s="42"/>
      <c r="CE10" s="42"/>
      <c r="CF10" s="42"/>
      <c r="CG10" s="42"/>
      <c r="CH10" s="42"/>
    </row>
    <row r="11" spans="1:92" x14ac:dyDescent="0.25">
      <c r="A11" t="s">
        <v>1</v>
      </c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3" t="s">
        <v>40</v>
      </c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0"/>
      <c r="AW11" s="60"/>
      <c r="AX11" s="60"/>
      <c r="AY11" s="60"/>
      <c r="AZ11" s="60"/>
      <c r="BA11" s="60"/>
      <c r="BB11" s="60"/>
      <c r="BC11" s="60"/>
      <c r="BD11" s="60"/>
      <c r="BE11" s="54" t="s">
        <v>2</v>
      </c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1"/>
      <c r="BT11" s="54" t="s">
        <v>11</v>
      </c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1"/>
      <c r="CI11" s="25"/>
      <c r="CJ11" s="20">
        <f>IF(+AND(BE11="Participante",BT11="Quarto duplo",F11&lt;&gt;""),1,0)</f>
        <v>0</v>
      </c>
      <c r="CK11" s="43">
        <f>IF(+AND(BE11="Participante",BT11="Quarto individual",F11&lt;&gt;""),1,0)</f>
        <v>0</v>
      </c>
      <c r="CL11" s="43">
        <f>IF(+AND(BE11="Participante",BT11="Sem alojamento ",F11&lt;&gt;""),1,0)</f>
        <v>0</v>
      </c>
      <c r="CM11" s="43">
        <f>IF(+AND(BE11="Acompanhante",BT11="Quarto duplo",F11&lt;&gt;""),1,0)</f>
        <v>0</v>
      </c>
      <c r="CN11" s="20">
        <f>IF(+AND(BE11="Acompanhante",BT11="Quarto individual",F11&lt;&gt;""),1,0)</f>
        <v>0</v>
      </c>
    </row>
    <row r="12" spans="1:92" ht="5.85" customHeight="1" x14ac:dyDescent="0.25">
      <c r="BI12" s="1"/>
      <c r="BJ12" s="1"/>
      <c r="BK12" s="1"/>
      <c r="CH12" s="51"/>
      <c r="CK12" s="43"/>
      <c r="CL12" s="43"/>
      <c r="CM12" s="43"/>
    </row>
    <row r="13" spans="1:92" x14ac:dyDescent="0.25">
      <c r="A13" t="s">
        <v>7</v>
      </c>
      <c r="F13" s="1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26"/>
      <c r="CE13" s="26"/>
      <c r="CF13" s="26"/>
      <c r="CG13" s="26"/>
      <c r="CH13" s="51"/>
      <c r="CI13" s="26"/>
      <c r="CK13" s="43"/>
      <c r="CL13" s="43"/>
      <c r="CM13" s="43"/>
    </row>
    <row r="14" spans="1:92" x14ac:dyDescent="0.25">
      <c r="F14" s="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26"/>
      <c r="CE14" s="26"/>
      <c r="CF14" s="26"/>
      <c r="CG14" s="26"/>
      <c r="CH14" s="51"/>
      <c r="CI14" s="26"/>
      <c r="CK14" s="43"/>
      <c r="CL14" s="43"/>
      <c r="CM14" s="43"/>
    </row>
    <row r="15" spans="1:92" x14ac:dyDescent="0.25">
      <c r="G15" s="5" t="s">
        <v>8</v>
      </c>
      <c r="H15" s="5"/>
      <c r="I15" s="5"/>
      <c r="J15" s="5"/>
      <c r="K15" s="5"/>
      <c r="L15" s="5"/>
      <c r="M15" s="5"/>
      <c r="N15" s="5"/>
      <c r="O15" s="2"/>
      <c r="P15" s="2"/>
      <c r="Q15" s="56"/>
      <c r="R15" s="56"/>
      <c r="S15" s="56"/>
      <c r="T15" s="56"/>
      <c r="U15" s="56"/>
      <c r="V15" s="22" t="s">
        <v>9</v>
      </c>
      <c r="W15" s="68"/>
      <c r="X15" s="68"/>
      <c r="Y15" s="68"/>
      <c r="Z15" s="68"/>
      <c r="AA15" s="2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27"/>
      <c r="CE15" s="27"/>
      <c r="CF15" s="27"/>
      <c r="CG15" s="27"/>
      <c r="CH15" s="51"/>
      <c r="CI15" s="27"/>
      <c r="CK15" s="43"/>
      <c r="CL15" s="43"/>
      <c r="CM15" s="43"/>
    </row>
    <row r="16" spans="1:92" x14ac:dyDescent="0.25">
      <c r="A16" t="s">
        <v>41</v>
      </c>
      <c r="F16" s="1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1"/>
      <c r="R16" s="61"/>
      <c r="S16" s="61"/>
      <c r="T16" s="61"/>
      <c r="U16" s="61"/>
      <c r="V16" s="60"/>
      <c r="W16" s="61"/>
      <c r="X16" s="61"/>
      <c r="Y16" s="61"/>
      <c r="Z16" s="61"/>
      <c r="AA16" s="60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26"/>
      <c r="CE16" s="26"/>
      <c r="CF16" s="26"/>
      <c r="CG16" s="26"/>
      <c r="CH16" s="51"/>
      <c r="CI16" s="26"/>
      <c r="CK16" s="43"/>
      <c r="CL16" s="43"/>
      <c r="CM16" s="43"/>
    </row>
    <row r="17" spans="1:96" x14ac:dyDescent="0.25">
      <c r="A17" t="s">
        <v>10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B17" t="s">
        <v>33</v>
      </c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3" t="s">
        <v>40</v>
      </c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26"/>
      <c r="CE17" s="26"/>
      <c r="CF17" s="26"/>
      <c r="CG17" s="26"/>
      <c r="CH17" s="51"/>
      <c r="CI17" s="26"/>
      <c r="CK17" s="43"/>
      <c r="CL17" s="43"/>
      <c r="CM17" s="43"/>
    </row>
    <row r="18" spans="1:96" x14ac:dyDescent="0.25"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CD18" s="23"/>
      <c r="CE18" s="23"/>
      <c r="CF18" s="23"/>
      <c r="CG18" s="23"/>
      <c r="CH18" s="51"/>
      <c r="CK18" s="43"/>
      <c r="CL18" s="43"/>
      <c r="CM18" s="43"/>
    </row>
    <row r="19" spans="1:96" x14ac:dyDescent="0.25">
      <c r="A19" t="s">
        <v>1</v>
      </c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3" t="s">
        <v>40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0"/>
      <c r="AW19" s="60"/>
      <c r="AX19" s="60"/>
      <c r="AY19" s="60"/>
      <c r="AZ19" s="60"/>
      <c r="BA19" s="60"/>
      <c r="BB19" s="60"/>
      <c r="BC19" s="60"/>
      <c r="BD19" s="60"/>
      <c r="BE19" s="54" t="s">
        <v>2</v>
      </c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1"/>
      <c r="BT19" s="54" t="s">
        <v>11</v>
      </c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1"/>
      <c r="CI19" s="28"/>
      <c r="CJ19" s="20">
        <f>IF(+AND(BE19="Participante",BT19="Quarto duplo",F19&lt;&gt;""),1,0)</f>
        <v>0</v>
      </c>
      <c r="CK19" s="43">
        <f>IF(+AND(BE19="Participante",BT19="Quarto individual",F19&lt;&gt;""),1,0)</f>
        <v>0</v>
      </c>
      <c r="CL19" s="43">
        <f>IF(+AND(BE19="Participante",BT19="Sem alojamento ",F19&lt;&gt;""),1,0)</f>
        <v>0</v>
      </c>
      <c r="CM19" s="43">
        <f>IF(+AND(BE19="Acompanhante",BT19="Quarto duplo",F19&lt;&gt;""),1,0)</f>
        <v>0</v>
      </c>
      <c r="CN19" s="20">
        <f>IF(+AND(BE19="Acompanhante",BT19="Quarto individual",F19&lt;&gt;""),1,0)</f>
        <v>0</v>
      </c>
    </row>
    <row r="20" spans="1:96" ht="5.85" customHeight="1" x14ac:dyDescent="0.25"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51"/>
      <c r="CK20" s="43"/>
      <c r="CL20" s="43"/>
      <c r="CM20" s="43"/>
    </row>
    <row r="21" spans="1:96" x14ac:dyDescent="0.25">
      <c r="A21" t="s">
        <v>1</v>
      </c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3" t="s">
        <v>40</v>
      </c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0"/>
      <c r="AW21" s="60"/>
      <c r="AX21" s="60"/>
      <c r="AY21" s="60"/>
      <c r="AZ21" s="60"/>
      <c r="BA21" s="60"/>
      <c r="BB21" s="60"/>
      <c r="BC21" s="60"/>
      <c r="BD21" s="60"/>
      <c r="BE21" s="54" t="s">
        <v>2</v>
      </c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1"/>
      <c r="BT21" s="54" t="s">
        <v>11</v>
      </c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1"/>
      <c r="CI21" s="28"/>
      <c r="CJ21" s="20">
        <f>IF(+AND(BE21="Participante",BT21="Quarto duplo",F21&lt;&gt;""),1,0)</f>
        <v>0</v>
      </c>
      <c r="CK21" s="43">
        <f>IF(+AND(BE21="Participante",BT21="Quarto individual",F21&lt;&gt;""),1,0)</f>
        <v>0</v>
      </c>
      <c r="CL21" s="43">
        <f>IF(+AND(BE21="Participante",BT21="Sem alojamento ",F21&lt;&gt;""),1,0)</f>
        <v>0</v>
      </c>
      <c r="CM21" s="43">
        <f>IF(+AND(BE21="Acompanhante",BT21="Quarto duplo",F21&lt;&gt;""),1,0)</f>
        <v>0</v>
      </c>
      <c r="CN21" s="20">
        <f>IF(+AND(BE21="Acompanhante",BT21="Quarto individual",F21&lt;&gt;""),1,0)</f>
        <v>0</v>
      </c>
    </row>
    <row r="22" spans="1:96" ht="5.85" customHeight="1" x14ac:dyDescent="0.25"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51"/>
      <c r="CK22" s="43"/>
      <c r="CL22" s="43"/>
      <c r="CM22" s="43"/>
    </row>
    <row r="23" spans="1:96" x14ac:dyDescent="0.25">
      <c r="A23" t="s">
        <v>1</v>
      </c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3" t="s">
        <v>40</v>
      </c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0"/>
      <c r="AW23" s="60"/>
      <c r="AX23" s="60"/>
      <c r="AY23" s="60"/>
      <c r="AZ23" s="60"/>
      <c r="BA23" s="60"/>
      <c r="BB23" s="60"/>
      <c r="BC23" s="60"/>
      <c r="BD23" s="60"/>
      <c r="BE23" s="54" t="s">
        <v>2</v>
      </c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1"/>
      <c r="BT23" s="54" t="s">
        <v>11</v>
      </c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1"/>
      <c r="CI23" s="28"/>
      <c r="CJ23" s="20">
        <f>IF(+AND(BE23="Participante",BT23="Quarto duplo",F23&lt;&gt;""),1,0)</f>
        <v>0</v>
      </c>
      <c r="CK23" s="43">
        <f>IF(+AND(BE23="Participante",BT23="Quarto individual",F23&lt;&gt;""),1,0)</f>
        <v>0</v>
      </c>
      <c r="CL23" s="43">
        <f>IF(+AND(BE23="Participante",BT23="Sem alojamento ",F23&lt;&gt;""),1,0)</f>
        <v>0</v>
      </c>
      <c r="CM23" s="43">
        <f>IF(+AND(BE23="Acompanhante",BT23="Quarto duplo",F23&lt;&gt;""),1,0)</f>
        <v>0</v>
      </c>
      <c r="CN23" s="20">
        <f>IF(+AND(BE23="Acompanhante",BT23="Quarto individual",F23&lt;&gt;""),1,0)</f>
        <v>0</v>
      </c>
    </row>
    <row r="24" spans="1:96" ht="5.85" customHeight="1" x14ac:dyDescent="0.25"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51"/>
      <c r="CK24" s="43"/>
      <c r="CL24" s="43"/>
      <c r="CM24" s="43"/>
    </row>
    <row r="25" spans="1:96" x14ac:dyDescent="0.25">
      <c r="A25" t="s">
        <v>1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3" t="s">
        <v>40</v>
      </c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0"/>
      <c r="AW25" s="60"/>
      <c r="AX25" s="60"/>
      <c r="AY25" s="60"/>
      <c r="AZ25" s="60"/>
      <c r="BA25" s="60"/>
      <c r="BB25" s="60"/>
      <c r="BC25" s="60"/>
      <c r="BD25" s="60"/>
      <c r="BE25" s="54" t="s">
        <v>3</v>
      </c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1"/>
      <c r="BT25" s="54" t="s">
        <v>11</v>
      </c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1"/>
      <c r="CI25" s="28"/>
      <c r="CJ25" s="20">
        <f>IF(+AND(BE25="Participante",BT25="Quarto duplo",F25&lt;&gt;""),1,0)</f>
        <v>0</v>
      </c>
      <c r="CK25" s="43">
        <f>IF(+AND(BE25="Participante",BT25="Quarto individual",F25&lt;&gt;""),1,0)</f>
        <v>0</v>
      </c>
      <c r="CL25" s="43">
        <f>IF(+AND(BE25="Participante",BT25="Sem alojamento ",F25&lt;&gt;""),1,0)</f>
        <v>0</v>
      </c>
      <c r="CM25" s="43">
        <f>IF(+AND(BE25="Acompanhante",BT25="Quarto duplo",F25&lt;&gt;""),1,0)</f>
        <v>0</v>
      </c>
      <c r="CN25" s="20">
        <f>IF(+AND(BE25="Acompanhante",BT25="Quarto individual",F25&lt;&gt;""),1,0)</f>
        <v>0</v>
      </c>
    </row>
    <row r="26" spans="1:96" ht="5.85" customHeight="1" x14ac:dyDescent="0.25"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51"/>
      <c r="CK26" s="43"/>
      <c r="CL26" s="43"/>
      <c r="CM26" s="43"/>
    </row>
    <row r="27" spans="1:96" x14ac:dyDescent="0.25">
      <c r="A27" t="s">
        <v>1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3" t="s">
        <v>40</v>
      </c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0"/>
      <c r="AW27" s="60"/>
      <c r="AX27" s="60"/>
      <c r="AY27" s="60"/>
      <c r="AZ27" s="60"/>
      <c r="BA27" s="60"/>
      <c r="BB27" s="60"/>
      <c r="BC27" s="60"/>
      <c r="BD27" s="60"/>
      <c r="BE27" s="54" t="s">
        <v>3</v>
      </c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1"/>
      <c r="BT27" s="54" t="s">
        <v>11</v>
      </c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1"/>
      <c r="CI27" s="28"/>
      <c r="CJ27" s="20">
        <f>IF(+AND(BE27="Participante",BT27="Quarto duplo",F27&lt;&gt;""),1,0)</f>
        <v>0</v>
      </c>
      <c r="CK27" s="43">
        <f>IF(+AND(BE27="Participante",BT27="Quarto individual",F27&lt;&gt;""),1,0)</f>
        <v>0</v>
      </c>
      <c r="CL27" s="43">
        <f>IF(+AND(BE27="Participante",BT27="Sem alojamento ",F27&lt;&gt;""),1,0)</f>
        <v>0</v>
      </c>
      <c r="CM27" s="43">
        <f>IF(+AND(BE27="Acompanhante",BT27="Quarto duplo",F27&lt;&gt;""),1,0)</f>
        <v>0</v>
      </c>
      <c r="CN27" s="20">
        <f>IF(+AND(BE27="Acompanhante",BT27="Quarto individual",F27&lt;&gt;""),1,0)</f>
        <v>0</v>
      </c>
    </row>
    <row r="28" spans="1:96" ht="5.85" customHeight="1" x14ac:dyDescent="0.25"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51"/>
    </row>
    <row r="29" spans="1:96" x14ac:dyDescent="0.25">
      <c r="BI29" s="1"/>
      <c r="BJ29" s="1"/>
      <c r="BK29" s="1"/>
      <c r="CH29" s="51"/>
      <c r="CJ29" s="20">
        <f>SUM(CJ19:CJ27)</f>
        <v>0</v>
      </c>
      <c r="CK29" s="20">
        <f t="shared" ref="CK29:CN29" si="0">SUM(CK19:CK27)</f>
        <v>0</v>
      </c>
      <c r="CL29" s="20">
        <f t="shared" si="0"/>
        <v>0</v>
      </c>
      <c r="CM29" s="20">
        <f t="shared" si="0"/>
        <v>0</v>
      </c>
      <c r="CN29" s="20">
        <f t="shared" si="0"/>
        <v>0</v>
      </c>
      <c r="CO29" s="20" t="s">
        <v>47</v>
      </c>
      <c r="CP29" s="20" t="s">
        <v>45</v>
      </c>
      <c r="CQ29" s="20" t="s">
        <v>46</v>
      </c>
      <c r="CR29" s="20" t="s">
        <v>48</v>
      </c>
    </row>
    <row r="30" spans="1:96" ht="19.5" thickBot="1" x14ac:dyDescent="0.35">
      <c r="A30" s="7" t="s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8"/>
      <c r="BJ30" s="8"/>
      <c r="BK30" s="8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9"/>
      <c r="CE30" s="9"/>
      <c r="CF30" s="9"/>
      <c r="CG30" s="9"/>
      <c r="CH30" s="51"/>
      <c r="CI30" s="24"/>
      <c r="CJ30" s="42"/>
      <c r="CK30" s="42"/>
      <c r="CL30" s="42"/>
      <c r="CM30" s="42"/>
      <c r="CO30" s="40">
        <f ca="1">NOW()</f>
        <v>41900.815270601852</v>
      </c>
      <c r="CP30" s="50">
        <v>41907</v>
      </c>
      <c r="CQ30" s="50">
        <f>+F5</f>
        <v>41915</v>
      </c>
      <c r="CR30" s="41">
        <f ca="1">INT(+CP30-CO30)</f>
        <v>6</v>
      </c>
    </row>
    <row r="31" spans="1:96" ht="18.75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10"/>
      <c r="BJ31" s="10"/>
      <c r="BK31" s="10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24"/>
      <c r="CI31" s="24"/>
      <c r="CJ31" s="48">
        <v>175</v>
      </c>
      <c r="CK31" s="44">
        <f>+CJ31+CQ34</f>
        <v>210</v>
      </c>
      <c r="CL31" s="44">
        <f>+CJ31-CQ40</f>
        <v>135</v>
      </c>
      <c r="CM31" s="44">
        <f>+CJ31-CQ36</f>
        <v>145</v>
      </c>
      <c r="CN31" s="32">
        <f>+CM31+CQ34</f>
        <v>180</v>
      </c>
      <c r="CQ31" s="32"/>
    </row>
    <row r="32" spans="1:96" ht="15.75" thickBot="1" x14ac:dyDescent="0.3">
      <c r="D32" s="3" t="s">
        <v>19</v>
      </c>
      <c r="E32" s="3"/>
      <c r="F32" s="3"/>
      <c r="G32" s="3"/>
      <c r="H32" s="3"/>
      <c r="I32" s="3"/>
      <c r="J32" s="59" t="s">
        <v>20</v>
      </c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59" t="s">
        <v>21</v>
      </c>
      <c r="AR32" s="59"/>
      <c r="AS32" s="59"/>
      <c r="AT32" s="59"/>
      <c r="AU32" s="59"/>
      <c r="AV32" s="59"/>
      <c r="AW32" s="59"/>
      <c r="AX32" s="59"/>
      <c r="AY32" s="3"/>
      <c r="AZ32" s="59" t="s">
        <v>27</v>
      </c>
      <c r="BA32" s="59"/>
      <c r="BB32" s="59"/>
      <c r="BC32" s="59"/>
      <c r="BD32" s="59"/>
      <c r="BE32" s="59"/>
      <c r="BF32" s="59"/>
      <c r="BG32" s="59"/>
      <c r="BH32" s="59"/>
      <c r="BI32" s="59"/>
      <c r="CH32" s="23"/>
      <c r="CJ32" s="32"/>
      <c r="CK32" s="32"/>
      <c r="CL32" s="32"/>
      <c r="CM32" s="32"/>
      <c r="CN32" s="32"/>
      <c r="CO32" s="20" t="s">
        <v>50</v>
      </c>
    </row>
    <row r="33" spans="2:95" ht="6.95" customHeight="1" thickTop="1" x14ac:dyDescent="0.25"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6"/>
      <c r="AR33" s="6"/>
      <c r="AS33" s="6"/>
      <c r="AT33" s="6"/>
      <c r="AU33" s="6"/>
      <c r="AV33" s="6"/>
      <c r="AW33" s="6"/>
      <c r="AX33" s="6"/>
      <c r="AY33" s="5"/>
      <c r="AZ33" s="5"/>
      <c r="BA33" s="5"/>
      <c r="BB33" s="5"/>
      <c r="BC33" s="5"/>
      <c r="BD33" s="5"/>
      <c r="BE33" s="5"/>
      <c r="BF33" s="5"/>
      <c r="BG33" s="5"/>
      <c r="CH33" s="23"/>
      <c r="CJ33" s="32"/>
      <c r="CK33" s="32"/>
      <c r="CL33" s="32"/>
      <c r="CM33" s="32"/>
      <c r="CN33" s="32"/>
    </row>
    <row r="34" spans="2:95" x14ac:dyDescent="0.25">
      <c r="C34" s="23"/>
      <c r="D34" s="62">
        <f>SUM(CJ11:CJ27)</f>
        <v>0</v>
      </c>
      <c r="E34" s="62"/>
      <c r="F34" s="62"/>
      <c r="G34" s="62"/>
      <c r="H34" s="62"/>
      <c r="J34" t="s">
        <v>18</v>
      </c>
      <c r="AQ34" s="58">
        <f ca="1">IF(CR30&gt;0,CJ31,CJ31+CQ38)</f>
        <v>175</v>
      </c>
      <c r="AR34" s="58"/>
      <c r="AS34" s="58"/>
      <c r="AT34" s="58"/>
      <c r="AU34" s="58"/>
      <c r="AV34" s="58"/>
      <c r="AW34" s="58"/>
      <c r="AX34" s="58"/>
      <c r="AZ34" s="58">
        <f ca="1">+AQ34*D34</f>
        <v>0</v>
      </c>
      <c r="BA34" s="58"/>
      <c r="BB34" s="58"/>
      <c r="BC34" s="58"/>
      <c r="BD34" s="58"/>
      <c r="BE34" s="58"/>
      <c r="BF34" s="58"/>
      <c r="BG34" s="58"/>
      <c r="BH34" s="58"/>
      <c r="BI34" s="58"/>
      <c r="CH34" s="23"/>
      <c r="CJ34" s="32"/>
      <c r="CK34" s="32"/>
      <c r="CL34" s="32"/>
      <c r="CM34" s="32"/>
      <c r="CN34" s="32"/>
      <c r="CO34" s="20" t="s">
        <v>12</v>
      </c>
      <c r="CQ34" s="49">
        <v>35</v>
      </c>
    </row>
    <row r="35" spans="2:95" ht="6.95" customHeight="1" x14ac:dyDescent="0.25">
      <c r="C35" s="23"/>
      <c r="D35" s="23"/>
      <c r="E35" s="23"/>
      <c r="F35" s="23"/>
      <c r="G35" s="23"/>
      <c r="H35" s="23"/>
      <c r="CH35" s="23"/>
      <c r="CJ35" s="32"/>
      <c r="CK35" s="32"/>
      <c r="CL35" s="32"/>
      <c r="CM35" s="32"/>
      <c r="CN35" s="32"/>
    </row>
    <row r="36" spans="2:95" x14ac:dyDescent="0.25">
      <c r="C36" s="23"/>
      <c r="D36" s="62">
        <f>SUM(CK11:CK27)</f>
        <v>0</v>
      </c>
      <c r="E36" s="62"/>
      <c r="F36" s="62"/>
      <c r="G36" s="62"/>
      <c r="H36" s="62"/>
      <c r="J36" t="s">
        <v>22</v>
      </c>
      <c r="AQ36" s="58">
        <f ca="1">IF(CR30&gt;0,CK31,CK31+CQ38)</f>
        <v>210</v>
      </c>
      <c r="AR36" s="58"/>
      <c r="AS36" s="58"/>
      <c r="AT36" s="58"/>
      <c r="AU36" s="58"/>
      <c r="AV36" s="58"/>
      <c r="AW36" s="58"/>
      <c r="AX36" s="58"/>
      <c r="AZ36" s="58">
        <f ca="1">+AQ36*D36</f>
        <v>0</v>
      </c>
      <c r="BA36" s="58"/>
      <c r="BB36" s="58"/>
      <c r="BC36" s="58"/>
      <c r="BD36" s="58"/>
      <c r="BE36" s="58"/>
      <c r="BF36" s="58"/>
      <c r="BG36" s="58"/>
      <c r="BH36" s="58"/>
      <c r="BI36" s="58"/>
      <c r="CH36" s="23"/>
      <c r="CJ36" s="32"/>
      <c r="CK36" s="32"/>
      <c r="CL36" s="32"/>
      <c r="CM36" s="32"/>
      <c r="CN36" s="32"/>
      <c r="CO36" s="20" t="s">
        <v>49</v>
      </c>
      <c r="CQ36" s="49">
        <v>30</v>
      </c>
    </row>
    <row r="37" spans="2:95" ht="6.95" customHeight="1" x14ac:dyDescent="0.25">
      <c r="C37" s="23"/>
      <c r="D37" s="23"/>
      <c r="E37" s="23"/>
      <c r="F37" s="23"/>
      <c r="G37" s="23"/>
      <c r="H37" s="23"/>
      <c r="CH37" s="23"/>
      <c r="CJ37" s="32"/>
      <c r="CK37" s="32"/>
      <c r="CL37" s="32"/>
      <c r="CM37" s="32"/>
      <c r="CN37" s="32"/>
    </row>
    <row r="38" spans="2:95" x14ac:dyDescent="0.25">
      <c r="C38" s="23"/>
      <c r="D38" s="62">
        <f>SUM(CL11:CL27)</f>
        <v>0</v>
      </c>
      <c r="E38" s="62"/>
      <c r="F38" s="62"/>
      <c r="G38" s="62"/>
      <c r="H38" s="62"/>
      <c r="J38" t="s">
        <v>23</v>
      </c>
      <c r="AQ38" s="58">
        <f ca="1">IF(CR30&gt;0,CL31,CL31+CQ38)</f>
        <v>135</v>
      </c>
      <c r="AR38" s="58"/>
      <c r="AS38" s="58"/>
      <c r="AT38" s="58"/>
      <c r="AU38" s="58"/>
      <c r="AV38" s="58"/>
      <c r="AW38" s="58"/>
      <c r="AX38" s="58"/>
      <c r="AZ38" s="58">
        <f ca="1">+AQ38*D38</f>
        <v>0</v>
      </c>
      <c r="BA38" s="58"/>
      <c r="BB38" s="58"/>
      <c r="BC38" s="58"/>
      <c r="BD38" s="58"/>
      <c r="BE38" s="58"/>
      <c r="BF38" s="58"/>
      <c r="BG38" s="58"/>
      <c r="BH38" s="58"/>
      <c r="BI38" s="58"/>
      <c r="CH38" s="23"/>
      <c r="CJ38" s="32"/>
      <c r="CK38" s="32"/>
      <c r="CL38" s="32"/>
      <c r="CM38" s="32"/>
      <c r="CN38" s="32"/>
      <c r="CO38" s="20" t="s">
        <v>51</v>
      </c>
      <c r="CQ38" s="49">
        <v>20</v>
      </c>
    </row>
    <row r="39" spans="2:95" ht="6.95" customHeight="1" x14ac:dyDescent="0.25">
      <c r="C39" s="23"/>
      <c r="D39" s="23"/>
      <c r="E39" s="23"/>
      <c r="F39" s="23"/>
      <c r="G39" s="23"/>
      <c r="H39" s="23"/>
      <c r="CH39" s="23"/>
      <c r="CJ39" s="32"/>
      <c r="CK39" s="32"/>
      <c r="CL39" s="32"/>
      <c r="CM39" s="32"/>
      <c r="CN39" s="32"/>
    </row>
    <row r="40" spans="2:95" x14ac:dyDescent="0.25">
      <c r="C40" s="23"/>
      <c r="D40" s="62">
        <f>SUM(CM11:CM27)</f>
        <v>0</v>
      </c>
      <c r="E40" s="62"/>
      <c r="F40" s="62"/>
      <c r="G40" s="62"/>
      <c r="H40" s="62"/>
      <c r="J40" t="s">
        <v>24</v>
      </c>
      <c r="AQ40" s="58">
        <f ca="1">IF(CR30&gt;0,CM31,CM31+CQ38)</f>
        <v>145</v>
      </c>
      <c r="AR40" s="58"/>
      <c r="AS40" s="58"/>
      <c r="AT40" s="58"/>
      <c r="AU40" s="58"/>
      <c r="AV40" s="58"/>
      <c r="AW40" s="58"/>
      <c r="AX40" s="58"/>
      <c r="AZ40" s="58">
        <f ca="1">+AQ40*D40</f>
        <v>0</v>
      </c>
      <c r="BA40" s="58"/>
      <c r="BB40" s="58"/>
      <c r="BC40" s="58"/>
      <c r="BD40" s="58"/>
      <c r="BE40" s="58"/>
      <c r="BF40" s="58"/>
      <c r="BG40" s="58"/>
      <c r="BH40" s="58"/>
      <c r="BI40" s="58"/>
      <c r="CH40" s="23"/>
      <c r="CJ40" s="32"/>
      <c r="CK40" s="32"/>
      <c r="CL40" s="32"/>
      <c r="CM40" s="32"/>
      <c r="CN40" s="32"/>
      <c r="CO40" s="20" t="s">
        <v>52</v>
      </c>
      <c r="CQ40" s="49">
        <v>40</v>
      </c>
    </row>
    <row r="41" spans="2:95" ht="6.95" customHeight="1" x14ac:dyDescent="0.25">
      <c r="C41" s="23"/>
      <c r="D41" s="23"/>
      <c r="E41" s="23"/>
      <c r="F41" s="23"/>
      <c r="G41" s="23"/>
      <c r="H41" s="23"/>
      <c r="CH41" s="23"/>
      <c r="CJ41" s="32"/>
      <c r="CK41" s="32"/>
      <c r="CL41" s="32"/>
      <c r="CM41" s="32"/>
      <c r="CN41" s="32"/>
    </row>
    <row r="42" spans="2:95" x14ac:dyDescent="0.25">
      <c r="C42" s="23"/>
      <c r="D42" s="62">
        <f>SUM(CN11:CN27)</f>
        <v>0</v>
      </c>
      <c r="E42" s="62"/>
      <c r="F42" s="62"/>
      <c r="G42" s="62"/>
      <c r="H42" s="62"/>
      <c r="J42" t="s">
        <v>25</v>
      </c>
      <c r="AQ42" s="58">
        <f ca="1">IF(CR30&gt;0,CN31,CN31+CQ38)</f>
        <v>180</v>
      </c>
      <c r="AR42" s="58"/>
      <c r="AS42" s="58"/>
      <c r="AT42" s="58"/>
      <c r="AU42" s="58"/>
      <c r="AV42" s="58"/>
      <c r="AW42" s="58"/>
      <c r="AX42" s="58"/>
      <c r="AZ42" s="58">
        <f ca="1">+AQ42*D42</f>
        <v>0</v>
      </c>
      <c r="BA42" s="58"/>
      <c r="BB42" s="58"/>
      <c r="BC42" s="58"/>
      <c r="BD42" s="58"/>
      <c r="BE42" s="58"/>
      <c r="BF42" s="58"/>
      <c r="BG42" s="58"/>
      <c r="BH42" s="58"/>
      <c r="BI42" s="58"/>
      <c r="CH42" s="23"/>
    </row>
    <row r="43" spans="2:95" ht="6.95" customHeight="1" x14ac:dyDescent="0.25"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CH43" s="23"/>
    </row>
    <row r="44" spans="2:95" ht="15.75" thickBot="1" x14ac:dyDescent="0.3"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4" t="s">
        <v>26</v>
      </c>
      <c r="AY44" s="3"/>
      <c r="AZ44" s="57">
        <f ca="1">SUM(AZ34:BG42)</f>
        <v>0</v>
      </c>
      <c r="BA44" s="57"/>
      <c r="BB44" s="57"/>
      <c r="BC44" s="57"/>
      <c r="BD44" s="57"/>
      <c r="BE44" s="57"/>
      <c r="BF44" s="57"/>
      <c r="BG44" s="57"/>
      <c r="BH44" s="57"/>
      <c r="BI44" s="57"/>
      <c r="CH44" s="23"/>
    </row>
    <row r="45" spans="2:95" ht="15.75" thickTop="1" x14ac:dyDescent="0.25">
      <c r="CH45" s="23"/>
      <c r="CJ45" s="45"/>
    </row>
    <row r="46" spans="2:95" x14ac:dyDescent="0.25">
      <c r="CH46" s="23"/>
      <c r="CJ46" s="45"/>
    </row>
    <row r="47" spans="2:95" x14ac:dyDescent="0.25">
      <c r="B47" s="12"/>
      <c r="C47" s="12"/>
      <c r="D47" s="12"/>
      <c r="E47" s="12" t="s">
        <v>29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55" t="s">
        <v>32</v>
      </c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12"/>
      <c r="AM47" s="12"/>
      <c r="AN47" s="12"/>
      <c r="AO47" s="12"/>
      <c r="AP47" s="12"/>
      <c r="AQ47" s="12" t="str">
        <f>IF(U47="Multibanco","Entidade: 20804",IF(+U47="Transferência Bancária","NIB 0033 0000 4536 5815 444 05",IF(+U47="Numerário","Opção só disponivel pesencialmente")))</f>
        <v>NIB 0033 0000 4536 5815 444 05</v>
      </c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CH47" s="23"/>
      <c r="CJ47" s="45"/>
    </row>
    <row r="48" spans="2:95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 t="str">
        <f>IF(U47="Multibanco","Referência: 901 189 356",IF(+U47="Transferência Bancária","Titular da conta: Ana Alçada Baptista",""))</f>
        <v>Titular da conta: Ana Alçada Baptista</v>
      </c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CH48" s="23"/>
    </row>
    <row r="49" spans="1:103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 t="str">
        <f>IF(U47="Multibanco","Valor: "&amp;AZ44&amp;",00 €","")</f>
        <v/>
      </c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CJ49" s="45"/>
    </row>
    <row r="50" spans="1:103" ht="4.5" customHeight="1" x14ac:dyDescent="0.25"/>
    <row r="51" spans="1:103" x14ac:dyDescent="0.25">
      <c r="A51" s="65" t="s">
        <v>35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39"/>
      <c r="CE51" s="39"/>
      <c r="CF51" s="39"/>
      <c r="CG51" s="39"/>
      <c r="CH51" s="39"/>
      <c r="CI51" s="29"/>
      <c r="CJ51" s="46"/>
      <c r="CK51" s="46"/>
      <c r="CL51" s="46"/>
      <c r="CM51" s="46"/>
    </row>
    <row r="52" spans="1:103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39"/>
      <c r="CE52" s="39"/>
      <c r="CF52" s="39"/>
      <c r="CG52" s="39"/>
      <c r="CH52" s="39"/>
      <c r="CI52" s="29"/>
      <c r="CJ52" s="46"/>
      <c r="CK52" s="46"/>
      <c r="CL52" s="46"/>
      <c r="CM52" s="46"/>
      <c r="CS52"/>
    </row>
    <row r="53" spans="1:103" ht="15" customHeight="1" x14ac:dyDescent="0.25">
      <c r="A53" s="64" t="s">
        <v>34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38"/>
      <c r="CE53" s="38"/>
      <c r="CF53" s="38"/>
      <c r="CG53" s="38"/>
      <c r="CH53" s="38"/>
      <c r="CI53" s="30"/>
      <c r="CJ53" s="47"/>
      <c r="CK53" s="47"/>
      <c r="CL53" s="47"/>
      <c r="CM53" s="47"/>
    </row>
    <row r="54" spans="1:103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38"/>
      <c r="CE54" s="38"/>
      <c r="CF54" s="38"/>
      <c r="CG54" s="38"/>
      <c r="CH54" s="38"/>
      <c r="CI54" s="30"/>
      <c r="CJ54" s="47"/>
      <c r="CK54" s="47"/>
      <c r="CL54" s="47"/>
      <c r="CM54" s="47"/>
      <c r="CS54"/>
    </row>
    <row r="55" spans="1:103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31"/>
      <c r="CJ55" s="47"/>
      <c r="CK55" s="47"/>
      <c r="CL55" s="47"/>
      <c r="CM55" s="47"/>
    </row>
    <row r="56" spans="1:103" x14ac:dyDescent="0.25">
      <c r="CS56"/>
      <c r="CU56"/>
    </row>
    <row r="57" spans="1:103" x14ac:dyDescent="0.25">
      <c r="CV57"/>
    </row>
    <row r="58" spans="1:103" x14ac:dyDescent="0.25">
      <c r="W58" s="13"/>
      <c r="X58" s="13"/>
      <c r="Y58" s="13"/>
      <c r="Z58" s="13"/>
      <c r="AA58" s="13"/>
      <c r="AB58" s="13"/>
      <c r="AC58" s="13"/>
      <c r="AD58" s="14"/>
      <c r="AE58" s="14"/>
      <c r="AF58" s="14"/>
      <c r="AG58" s="14"/>
      <c r="AH58" s="14"/>
      <c r="AI58" s="14"/>
      <c r="AJ58" s="14"/>
      <c r="CS58"/>
      <c r="CW58"/>
    </row>
    <row r="59" spans="1:103" x14ac:dyDescent="0.25">
      <c r="CX59"/>
    </row>
    <row r="60" spans="1:103" x14ac:dyDescent="0.25">
      <c r="CY60"/>
    </row>
    <row r="61" spans="1:103" x14ac:dyDescent="0.25">
      <c r="CQ61" s="33"/>
      <c r="CR61" s="33"/>
      <c r="CT61" s="34"/>
    </row>
    <row r="62" spans="1:103" x14ac:dyDescent="0.25">
      <c r="CQ62" s="33"/>
      <c r="CR62" s="33"/>
      <c r="CT62" s="34"/>
    </row>
    <row r="63" spans="1:103" x14ac:dyDescent="0.25">
      <c r="CQ63" s="33"/>
      <c r="CR63" s="33"/>
      <c r="CT63" s="34"/>
    </row>
    <row r="64" spans="1:103" x14ac:dyDescent="0.25">
      <c r="CQ64" s="33"/>
      <c r="CR64" s="33"/>
      <c r="CT64" s="34"/>
    </row>
    <row r="65" spans="95:98" x14ac:dyDescent="0.25">
      <c r="CQ65" s="33"/>
      <c r="CR65" s="33"/>
      <c r="CT65" s="34"/>
    </row>
    <row r="66" spans="95:98" x14ac:dyDescent="0.25">
      <c r="CQ66" s="33"/>
      <c r="CR66" s="33"/>
      <c r="CT66" s="34"/>
    </row>
    <row r="67" spans="95:98" x14ac:dyDescent="0.25">
      <c r="CQ67" s="33"/>
      <c r="CR67" s="33"/>
      <c r="CT67" s="34"/>
    </row>
    <row r="68" spans="95:98" x14ac:dyDescent="0.25">
      <c r="CQ68" s="33"/>
      <c r="CR68" s="33"/>
      <c r="CT68" s="34"/>
    </row>
    <row r="69" spans="95:98" x14ac:dyDescent="0.25">
      <c r="CQ69" s="33"/>
      <c r="CR69" s="33"/>
      <c r="CT69" s="34"/>
    </row>
    <row r="70" spans="95:98" x14ac:dyDescent="0.25">
      <c r="CQ70" s="33"/>
      <c r="CR70" s="33"/>
      <c r="CT70" s="34"/>
    </row>
    <row r="71" spans="95:98" x14ac:dyDescent="0.25">
      <c r="CQ71" s="33"/>
      <c r="CR71" s="33"/>
      <c r="CT71" s="34"/>
    </row>
    <row r="72" spans="95:98" x14ac:dyDescent="0.25">
      <c r="CQ72" s="33"/>
      <c r="CR72" s="33"/>
      <c r="CT72" s="34"/>
    </row>
    <row r="73" spans="95:98" x14ac:dyDescent="0.25">
      <c r="CQ73" s="33"/>
      <c r="CR73" s="33"/>
      <c r="CT73" s="34"/>
    </row>
    <row r="74" spans="95:98" x14ac:dyDescent="0.25">
      <c r="CQ74" s="33"/>
      <c r="CR74" s="33"/>
      <c r="CT74" s="34"/>
    </row>
    <row r="75" spans="95:98" x14ac:dyDescent="0.25">
      <c r="CQ75" s="33"/>
      <c r="CR75" s="33"/>
      <c r="CT75" s="34"/>
    </row>
    <row r="76" spans="95:98" x14ac:dyDescent="0.25">
      <c r="CQ76" s="33"/>
      <c r="CR76" s="33"/>
      <c r="CT76" s="34"/>
    </row>
    <row r="77" spans="95:98" x14ac:dyDescent="0.25">
      <c r="CQ77" s="33"/>
      <c r="CR77" s="33"/>
      <c r="CT77" s="34"/>
    </row>
    <row r="78" spans="95:98" x14ac:dyDescent="0.25">
      <c r="CQ78" s="33"/>
      <c r="CR78" s="33"/>
      <c r="CT78" s="34"/>
    </row>
    <row r="79" spans="95:98" x14ac:dyDescent="0.25">
      <c r="CQ79" s="33"/>
      <c r="CR79" s="33"/>
      <c r="CT79" s="34"/>
    </row>
    <row r="80" spans="95:98" x14ac:dyDescent="0.25">
      <c r="CQ80" s="33"/>
      <c r="CR80" s="33"/>
      <c r="CT80" s="34"/>
    </row>
    <row r="81" spans="95:98" x14ac:dyDescent="0.25">
      <c r="CQ81" s="33"/>
      <c r="CR81" s="33"/>
      <c r="CT81" s="34"/>
    </row>
    <row r="82" spans="95:98" x14ac:dyDescent="0.25">
      <c r="CQ82" s="33"/>
      <c r="CR82" s="33"/>
      <c r="CT82" s="34"/>
    </row>
    <row r="83" spans="95:98" x14ac:dyDescent="0.25">
      <c r="CQ83" s="33"/>
      <c r="CR83" s="33"/>
      <c r="CT83" s="34"/>
    </row>
    <row r="84" spans="95:98" x14ac:dyDescent="0.25">
      <c r="CQ84" s="33"/>
      <c r="CR84" s="33"/>
      <c r="CT84" s="34"/>
    </row>
    <row r="85" spans="95:98" x14ac:dyDescent="0.25">
      <c r="CQ85" s="33"/>
      <c r="CR85" s="33"/>
      <c r="CT85" s="34"/>
    </row>
    <row r="86" spans="95:98" x14ac:dyDescent="0.25">
      <c r="CQ86" s="33"/>
      <c r="CR86" s="33"/>
      <c r="CT86" s="34"/>
    </row>
    <row r="87" spans="95:98" x14ac:dyDescent="0.25">
      <c r="CQ87" s="33"/>
      <c r="CR87" s="33"/>
      <c r="CT87" s="34"/>
    </row>
    <row r="88" spans="95:98" x14ac:dyDescent="0.25">
      <c r="CQ88" s="33"/>
      <c r="CR88" s="33"/>
      <c r="CT88" s="34"/>
    </row>
    <row r="89" spans="95:98" x14ac:dyDescent="0.25">
      <c r="CQ89" s="33"/>
      <c r="CR89" s="33"/>
      <c r="CT89" s="34"/>
    </row>
    <row r="90" spans="95:98" x14ac:dyDescent="0.25">
      <c r="CQ90" s="33"/>
      <c r="CR90" s="33"/>
      <c r="CT90" s="34"/>
    </row>
    <row r="91" spans="95:98" x14ac:dyDescent="0.25">
      <c r="CQ91" s="33"/>
      <c r="CR91" s="33"/>
      <c r="CT91" s="34"/>
    </row>
    <row r="92" spans="95:98" x14ac:dyDescent="0.25">
      <c r="CQ92" s="33"/>
      <c r="CR92" s="33"/>
      <c r="CT92" s="34"/>
    </row>
    <row r="99" spans="3:58" hidden="1" x14ac:dyDescent="0.25"/>
    <row r="100" spans="3:58" hidden="1" x14ac:dyDescent="0.25">
      <c r="C100" t="s">
        <v>2</v>
      </c>
      <c r="Q100" t="s">
        <v>11</v>
      </c>
      <c r="AK100" t="s">
        <v>30</v>
      </c>
      <c r="BF100" t="s">
        <v>40</v>
      </c>
    </row>
    <row r="101" spans="3:58" hidden="1" x14ac:dyDescent="0.25">
      <c r="C101" t="s">
        <v>3</v>
      </c>
      <c r="Q101" t="s">
        <v>12</v>
      </c>
      <c r="AK101" t="s">
        <v>32</v>
      </c>
      <c r="BF101" t="s">
        <v>38</v>
      </c>
    </row>
    <row r="102" spans="3:58" hidden="1" x14ac:dyDescent="0.25">
      <c r="Q102" t="s">
        <v>4</v>
      </c>
      <c r="AK102" t="s">
        <v>31</v>
      </c>
      <c r="BF102" t="s">
        <v>36</v>
      </c>
    </row>
    <row r="103" spans="3:58" hidden="1" x14ac:dyDescent="0.25">
      <c r="BF103" t="s">
        <v>39</v>
      </c>
    </row>
    <row r="104" spans="3:58" hidden="1" x14ac:dyDescent="0.25">
      <c r="BF104" t="s">
        <v>37</v>
      </c>
    </row>
    <row r="105" spans="3:58" hidden="1" x14ac:dyDescent="0.25"/>
  </sheetData>
  <sheetProtection sheet="1" objects="1" scenarios="1" selectLockedCells="1"/>
  <sortState ref="CO61:CY76">
    <sortCondition ref="CO61:CO76"/>
  </sortState>
  <mergeCells count="67">
    <mergeCell ref="BT23:CG23"/>
    <mergeCell ref="AK27:AU27"/>
    <mergeCell ref="F27:AJ27"/>
    <mergeCell ref="AV27:BD27"/>
    <mergeCell ref="BE25:BR25"/>
    <mergeCell ref="BT25:CG25"/>
    <mergeCell ref="BE27:BR27"/>
    <mergeCell ref="BT27:CG27"/>
    <mergeCell ref="A53:CC54"/>
    <mergeCell ref="A51:CC52"/>
    <mergeCell ref="G4:BZ4"/>
    <mergeCell ref="AO5:BM5"/>
    <mergeCell ref="BN5:BV5"/>
    <mergeCell ref="G13:CC13"/>
    <mergeCell ref="G14:CC14"/>
    <mergeCell ref="Q15:U15"/>
    <mergeCell ref="W15:Z15"/>
    <mergeCell ref="AB15:CC15"/>
    <mergeCell ref="AK19:AU19"/>
    <mergeCell ref="AW17:BG17"/>
    <mergeCell ref="AK21:AU21"/>
    <mergeCell ref="F21:AJ21"/>
    <mergeCell ref="AV21:BD21"/>
    <mergeCell ref="BE23:BR23"/>
    <mergeCell ref="AQ32:AX32"/>
    <mergeCell ref="J32:AE32"/>
    <mergeCell ref="D36:H36"/>
    <mergeCell ref="AQ36:AX36"/>
    <mergeCell ref="F23:AJ23"/>
    <mergeCell ref="AK23:AU23"/>
    <mergeCell ref="AV23:BD23"/>
    <mergeCell ref="AK25:AU25"/>
    <mergeCell ref="F25:AJ25"/>
    <mergeCell ref="AV25:BD25"/>
    <mergeCell ref="D40:H40"/>
    <mergeCell ref="AQ40:AX40"/>
    <mergeCell ref="D42:H42"/>
    <mergeCell ref="AQ42:AX42"/>
    <mergeCell ref="AZ42:BI42"/>
    <mergeCell ref="U47:AK47"/>
    <mergeCell ref="I17:Z17"/>
    <mergeCell ref="AZ44:BI44"/>
    <mergeCell ref="AZ34:BI34"/>
    <mergeCell ref="AZ36:BI36"/>
    <mergeCell ref="AZ38:BI38"/>
    <mergeCell ref="AZ40:BI40"/>
    <mergeCell ref="AZ32:BI32"/>
    <mergeCell ref="AV19:BD19"/>
    <mergeCell ref="BH17:CC17"/>
    <mergeCell ref="F19:AJ19"/>
    <mergeCell ref="AM17:AV17"/>
    <mergeCell ref="D38:H38"/>
    <mergeCell ref="AQ38:AX38"/>
    <mergeCell ref="D34:H34"/>
    <mergeCell ref="AQ34:AX34"/>
    <mergeCell ref="A2:CH2"/>
    <mergeCell ref="F5:AI5"/>
    <mergeCell ref="BE19:BR19"/>
    <mergeCell ref="BT19:CG19"/>
    <mergeCell ref="BE21:BR21"/>
    <mergeCell ref="BT21:CG21"/>
    <mergeCell ref="BE11:BR11"/>
    <mergeCell ref="BT11:CG11"/>
    <mergeCell ref="G16:CC16"/>
    <mergeCell ref="AK11:AU11"/>
    <mergeCell ref="AV11:BD11"/>
    <mergeCell ref="F11:AJ11"/>
  </mergeCells>
  <conditionalFormatting sqref="D34:H42">
    <cfRule type="cellIs" dxfId="0" priority="1" operator="equal">
      <formula>0</formula>
    </cfRule>
  </conditionalFormatting>
  <dataValidations count="10">
    <dataValidation type="list" allowBlank="1" showInputMessage="1" showErrorMessage="1" promptTitle="Participação" prompt="Indique se pretende participar no evento ou se é apenas um acompanhante." sqref="BE11 BE19 BE21 BE23 BE25 BE27">
      <formula1>$C$100:$C$101</formula1>
    </dataValidation>
    <dataValidation type="list" allowBlank="1" showInputMessage="1" showErrorMessage="1" promptTitle="Alojamento" prompt="Indique se necessita de alojamento._x000a_Em caso afirmativo deve ainda indicar se pretende em quarto duplo ou individual" sqref="CI19 CI23 CI27 BT19 CI25 BT27 BT11 BT25 BT21 BT23 CI21">
      <formula1>$Q$100:$Q$102</formula1>
    </dataValidation>
    <dataValidation operator="greaterThanOrEqual" allowBlank="1" showInputMessage="1" showErrorMessage="1" errorTitle="Data de início" error="Indique uma data posterior a 01/01/2014" sqref="F5"/>
    <dataValidation operator="lessThanOrEqual" allowBlank="1" showInputMessage="1" showErrorMessage="1" errorTitle="Data errada" error="Indique uma data anterior a 31/12/2014" sqref="AO5"/>
    <dataValidation type="list" allowBlank="1" showInputMessage="1" showErrorMessage="1" errorTitle="Modo de pagamento" error="Só é aceite como forma de pagamento uma das uma das opções disponibilizadas" promptTitle="Modo de pagamento" prompt="Indique como pretende pagar escolhendo uma das opções disponibilizadas" sqref="U47:AK47">
      <formula1>$AK$100:$AK$102</formula1>
    </dataValidation>
    <dataValidation type="whole" operator="greaterThanOrEqual" allowBlank="1" showInputMessage="1" showErrorMessage="1" errorTitle="Quantidade" error="Indique um valor numérico." sqref="D34:H34 D36:H36 D38:H38 D40:H40 D42:H42">
      <formula1>0</formula1>
    </dataValidation>
    <dataValidation allowBlank="1" showInputMessage="1" showErrorMessage="1" errorTitle="ATENÇÃO!" error="Escolha um evento da lista" promptTitle="Escolha de evento" prompt="Escolha o evento em que pretende participar na lista." sqref="G4:BZ4"/>
    <dataValidation type="list" allowBlank="1" showInputMessage="1" showErrorMessage="1" promptTitle="Documento de identificação" prompt="Escolha o documento de identificação." sqref="AW17:BG17 AK19:AU19 AK21:AU21 AK23:AU23 AK25:AU25 AK27:AU27 AK11:AU11">
      <formula1>identificação</formula1>
    </dataValidation>
    <dataValidation allowBlank="1" promptTitle="Participação" prompt="Indique se pretende participar no evento ou se é apenas um acompanhante." sqref="BS11 BS19 BS21 BS23 BS25 BS27"/>
    <dataValidation allowBlank="1" promptTitle="Alojamento" prompt="Indique se necessita de alojamento._x000a_Em caso afirmativo deve ainda indicar se pretende em quarto duplo ou individual" sqref="CH11:CH30"/>
  </dataValidations>
  <pageMargins left="0.70866141732283472" right="0.70866141732283472" top="0.31496062992125984" bottom="0.9055118110236221" header="0.31496062992125984" footer="0.31496062992125984"/>
  <pageSetup paperSize="9" scale="87" orientation="portrait" r:id="rId1"/>
  <headerFooter>
    <oddFooter>&amp;C&amp;"-,Bold"&amp;10Salto do Lobo - Actividades Lúdicas e Culturais&amp;"-,Regular"
Estrada Nacional 339 - Km 25,7 - Penhas da Saúde - 6200-073 Covilhã
Telefone: 275 315 531 - e-mail:reservas@saltodolobo.com - http://www.saltodolobo.com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Eventos</vt:lpstr>
      <vt:lpstr>identificação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cp:lastPrinted>2014-06-22T14:46:44Z</cp:lastPrinted>
  <dcterms:created xsi:type="dcterms:W3CDTF">2013-12-11T10:45:53Z</dcterms:created>
  <dcterms:modified xsi:type="dcterms:W3CDTF">2014-09-18T18:36:06Z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